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曙光獎勵金申請-個案紙本申請\個案身分繳交申請書-空白\1151學期\1151國際交流\04-出國經費收支表\"/>
    </mc:Choice>
  </mc:AlternateContent>
  <xr:revisionPtr revIDLastSave="0" documentId="13_ncr:1_{8794C6FC-855C-403A-ACF2-5BDBE3921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國際交流費用支出補助預估表" sheetId="1" r:id="rId1"/>
    <sheet name="日支數額對照表" sheetId="2" r:id="rId2"/>
  </sheets>
  <definedNames>
    <definedName name="_xlnm.Print_Area" localSheetId="0">國際交流費用支出補助預估表!$A$1:$J$37</definedName>
    <definedName name="_xlnm.Print_Titles" localSheetId="0">國際交流費用支出補助預估表!$1:$1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C30" i="1" s="1"/>
  <c r="C31" i="1" s="1"/>
  <c r="C32" i="1" s="1"/>
  <c r="H17" i="1"/>
  <c r="C24" i="1" s="1"/>
  <c r="E17" i="1"/>
  <c r="C17" i="1"/>
  <c r="D16" i="1"/>
  <c r="D15" i="1"/>
  <c r="F15" i="1" s="1"/>
  <c r="G15" i="1" s="1"/>
  <c r="D14" i="1"/>
  <c r="F14" i="1" s="1"/>
  <c r="G14" i="1" s="1"/>
  <c r="D13" i="1"/>
  <c r="F13" i="1" s="1"/>
  <c r="G13" i="1" s="1"/>
  <c r="D12" i="1"/>
  <c r="F12" i="1" s="1"/>
  <c r="D11" i="1"/>
  <c r="F11" i="1" s="1"/>
  <c r="G11" i="1" s="1"/>
  <c r="D10" i="1"/>
  <c r="F10" i="1" s="1"/>
  <c r="G10" i="1" s="1"/>
  <c r="D9" i="1"/>
  <c r="F9" i="1" s="1"/>
  <c r="G9" i="1" s="1"/>
  <c r="D17" i="1" l="1"/>
  <c r="F16" i="1"/>
  <c r="G16" i="1" s="1"/>
  <c r="G12" i="1"/>
  <c r="G17" i="1" l="1"/>
  <c r="D23" i="1" s="1"/>
  <c r="F17" i="1"/>
  <c r="C22" i="1" s="1"/>
  <c r="D24" i="1"/>
  <c r="D22" i="1"/>
  <c r="C23" i="1"/>
</calcChain>
</file>

<file path=xl/sharedStrings.xml><?xml version="1.0" encoding="utf-8"?>
<sst xmlns="http://schemas.openxmlformats.org/spreadsheetml/2006/main" count="319" uniqueCount="178">
  <si>
    <t>（本表含自動公式計算、自費/補助拆分、雜支參考內容及日支數額動態對照連動）</t>
  </si>
  <si>
    <t>系所與年級：</t>
  </si>
  <si>
    <t>健康事業管理系 二年級</t>
  </si>
  <si>
    <t>交流天數：</t>
  </si>
  <si>
    <t>外幣幣別名稱：</t>
  </si>
  <si>
    <t>JPY (日幣)</t>
  </si>
  <si>
    <t>參考匯率 (1外幣=NTD)：</t>
  </si>
  <si>
    <t>美金匯率 (1USD=NTD)：</t>
  </si>
  <si>
    <t>一、 國際交流預估費用支出與補助明細表</t>
  </si>
  <si>
    <t>項目 / 類別</t>
  </si>
  <si>
    <t>外幣金額 (原幣)</t>
  </si>
  <si>
    <t>外幣折算台幣 (NTD)</t>
  </si>
  <si>
    <t>補助單位 / 來源說明</t>
  </si>
  <si>
    <t>備註</t>
  </si>
  <si>
    <t>來回機票費</t>
  </si>
  <si>
    <t>憑電子機票/票根實報實銷</t>
  </si>
  <si>
    <t>國外住宿費</t>
  </si>
  <si>
    <t>飯店住宿 (5晚)</t>
  </si>
  <si>
    <t>國際交流專案補助</t>
  </si>
  <si>
    <t>生活費/膳雜費</t>
  </si>
  <si>
    <t>國外生活膳食津貼 (6天)</t>
  </si>
  <si>
    <t>系所特色補助</t>
  </si>
  <si>
    <t>海外保險費</t>
  </si>
  <si>
    <t>學生平安保險專案</t>
  </si>
  <si>
    <t>全額專案補助</t>
  </si>
  <si>
    <t>簽證/護照費</t>
  </si>
  <si>
    <t>護照申辦規費/手續費</t>
  </si>
  <si>
    <t>無 (學生自費)</t>
  </si>
  <si>
    <t>學生自行負擔</t>
  </si>
  <si>
    <t>報名/研習費</t>
  </si>
  <si>
    <t>國際研習活動報名費</t>
  </si>
  <si>
    <t>國際處研習補助</t>
  </si>
  <si>
    <t>憑研習機構收據核銷</t>
  </si>
  <si>
    <t>校外交通費</t>
  </si>
  <si>
    <t>機場往返及當地研習交通費</t>
  </si>
  <si>
    <t>雜支 / 零星雜費</t>
  </si>
  <si>
    <t>小計 / 預估費用總計</t>
  </si>
  <si>
    <t>—</t>
  </si>
  <si>
    <t>計算金額 (NTD)</t>
  </si>
  <si>
    <t>說明與審查參考</t>
  </si>
  <si>
    <t>本次交流預估之全額總花費</t>
  </si>
  <si>
    <t>學生個人需自行支付/負擔之自費金額</t>
  </si>
  <si>
    <t>學校/政府各單位擬核發補助金額之總和</t>
  </si>
  <si>
    <t>選擇前往國家 / 城市地點：</t>
  </si>
  <si>
    <t>日本 - 東京 (Tokyo)</t>
  </si>
  <si>
    <t>(下拉選擇選單，即時自動檢索公務出差日支數額)</t>
  </si>
  <si>
    <t>選定地區標準日支數額 (USD)：</t>
  </si>
  <si>
    <t>依中央政府派赴國外各地區出差人員生活費日支數額表連動</t>
  </si>
  <si>
    <t>交流天數 (天)：</t>
  </si>
  <si>
    <t>預設連動交流天數</t>
  </si>
  <si>
    <t>日支數額生活費總計 (USD)：</t>
  </si>
  <si>
    <t>＝ 日支數額 (USD) × 交流天數</t>
  </si>
  <si>
    <t>折合新台幣總額 (NTD)：</t>
  </si>
  <si>
    <t>＝ USD總額 × 美金匯率 ($H$6)</t>
  </si>
  <si>
    <t>地區/國家與主要城市</t>
  </si>
  <si>
    <t>幣別</t>
  </si>
  <si>
    <t>日支數額 (外幣 USD)</t>
  </si>
  <si>
    <t>說明與適用標準</t>
  </si>
  <si>
    <t>日本 - 福岡 (Fukuoka)</t>
  </si>
  <si>
    <t>USD</t>
  </si>
  <si>
    <t>公家機關日支數額 (日本)</t>
  </si>
  <si>
    <t>日本 - 廣島 (Hiroshima)</t>
  </si>
  <si>
    <t>日本 - 神戶 (Kobe)</t>
  </si>
  <si>
    <t>日本 - 京都 (Kyoto)</t>
  </si>
  <si>
    <t>日本 - 名古屋 (Nagoya)</t>
  </si>
  <si>
    <t>日本 - 大阪 (Osaka)</t>
  </si>
  <si>
    <t>日本 - 橫濱 (Yokohama)</t>
  </si>
  <si>
    <t>日本 - 其他城市 (Other)</t>
  </si>
  <si>
    <t>南韓 - 首爾 (Seoul)</t>
  </si>
  <si>
    <t>公家機關日支數額 (南韓)</t>
  </si>
  <si>
    <t>南韓 - 濟州 (Cheju)</t>
  </si>
  <si>
    <t>南韓 - 仁川 (Incheon)</t>
  </si>
  <si>
    <t>南韓 - 大田 (Daejon)</t>
  </si>
  <si>
    <t>南韓 - 光州 (Kwangju)</t>
  </si>
  <si>
    <t>南韓 - 慶州 (Kyongju)</t>
  </si>
  <si>
    <t>南韓 - 麗水 (Yeosu)</t>
  </si>
  <si>
    <t>南韓 - 其他城市 (Other)</t>
  </si>
  <si>
    <t>菲律賓 - 大馬尼拉都會區 (Metro Manila)</t>
  </si>
  <si>
    <t>公家機關日支數額 (菲律賓)</t>
  </si>
  <si>
    <t>菲律賓 - 宿霧 (Cebu)</t>
  </si>
  <si>
    <t>菲律賓 - 碧瑤 (Baguio)</t>
  </si>
  <si>
    <t>菲律賓 - 納卯 (Davao)</t>
  </si>
  <si>
    <t>菲律賓 - 克拉克 (Clark)</t>
  </si>
  <si>
    <t>菲律賓 - 巴丹 (Bataan)</t>
  </si>
  <si>
    <t>菲律賓 - 大雅台 (Tagaytay)</t>
  </si>
  <si>
    <t>菲律賓 - 其他城市 (Other)</t>
  </si>
  <si>
    <t>泰國 - 曼谷 (Bangkok)</t>
  </si>
  <si>
    <t>公家機關日支數額 (泰國)</t>
  </si>
  <si>
    <t>泰國 - 普吉 (Phuket)</t>
  </si>
  <si>
    <t>泰國 - 清邁 (Chiang Mai)</t>
  </si>
  <si>
    <t>泰國 - 華欣 (Hua Hin)</t>
  </si>
  <si>
    <t>泰國 - 芭達雅 (Pattaya)</t>
  </si>
  <si>
    <t>泰國 - 羅勇 (Rayong)</t>
  </si>
  <si>
    <t>泰國 - 蘇梅島 (Samui Island)</t>
  </si>
  <si>
    <t>泰國 - 其他城市 (Other)</t>
  </si>
  <si>
    <t>馬來西亞 - 吉隆坡 (Kuala Lumpur)</t>
  </si>
  <si>
    <t>公家機關日支數額 (馬來西亞)</t>
  </si>
  <si>
    <t>馬來西亞 - 布城 (Putrajaya)</t>
  </si>
  <si>
    <t>馬來西亞 - 沙巴 (Kota Kinabalu)</t>
  </si>
  <si>
    <t>馬來西亞 - 古晉 (Kuching)</t>
  </si>
  <si>
    <t>馬來西亞 - 其他城市 (Other)</t>
  </si>
  <si>
    <t>新加坡 - 新加坡 (Singapore)</t>
  </si>
  <si>
    <t>公家機關日支數額 (新加坡)</t>
  </si>
  <si>
    <t>印尼 - 雅加達 (Jakarta)</t>
  </si>
  <si>
    <t>公家機關日支數額 (印尼)</t>
  </si>
  <si>
    <t>印尼 - 巴里島 (Bali Island)</t>
  </si>
  <si>
    <t>印尼 - 泗水 (Surabaya)</t>
  </si>
  <si>
    <t>印尼 - 萬隆 (Bandung)</t>
  </si>
  <si>
    <t>印尼 - 茂物 (Bogor City)</t>
  </si>
  <si>
    <t>印尼 - 棉欄 (Medan)</t>
  </si>
  <si>
    <t>印尼 - 日惹 (Yogyakarta)</t>
  </si>
  <si>
    <t>印尼 - 其他城市 (Other)</t>
  </si>
  <si>
    <t>澳洲 - 坎培拉 (Canberra)</t>
  </si>
  <si>
    <t>公家機關日支數額 (澳洲)</t>
  </si>
  <si>
    <t>澳洲 - 雪梨 (Sydney)</t>
  </si>
  <si>
    <t>澳洲 - 墨爾本 (Melbourne)</t>
  </si>
  <si>
    <t>澳洲 - 布里斯本 (Brisbane)</t>
  </si>
  <si>
    <t>澳洲 - 其他城市 (Other)</t>
  </si>
  <si>
    <t>紐西蘭 - 奧克蘭 (Auckland)</t>
  </si>
  <si>
    <t>公家機關日支數額 (紐西蘭)</t>
  </si>
  <si>
    <t>紐西蘭 - 威靈頓 (Wellington)</t>
  </si>
  <si>
    <t>紐西蘭 - 其他城市 (Other)</t>
  </si>
  <si>
    <t>加拿大 - 多倫多 (Toronto)</t>
  </si>
  <si>
    <t>公家機關日支數額 (加拿大)</t>
  </si>
  <si>
    <t>加拿大 - 溫哥華 (Vancouver)</t>
  </si>
  <si>
    <t>加拿大 - 渥太華 (Ottawa)</t>
  </si>
  <si>
    <t>加拿大 - 蒙特婁 (Montreal)</t>
  </si>
  <si>
    <t>加拿大 - 卡爾加利 (Calgary)</t>
  </si>
  <si>
    <t>加拿大 - 其他城市 (Other)</t>
  </si>
  <si>
    <t>美國 - 紐約市 (New York City)</t>
  </si>
  <si>
    <t>公家機關日支數額 (美國)</t>
  </si>
  <si>
    <t>美國 - 舊金山 (San Francisco)</t>
  </si>
  <si>
    <t>美國 - 華盛頓特區 (Washington D.C.)</t>
  </si>
  <si>
    <t>美國 - 波士頓 (Boston)</t>
  </si>
  <si>
    <t>美國 - 夏威夷州 (State of Hawaii)</t>
  </si>
  <si>
    <t>美國 - 洛杉磯 (Los Angeles)</t>
  </si>
  <si>
    <t>美國 - 芝加哥 (Chicago)</t>
  </si>
  <si>
    <t>美國 - 費城 (Philadelphia)</t>
  </si>
  <si>
    <t>美國 - 邁阿密 (Miami)</t>
  </si>
  <si>
    <t>美國 - 其他城市 (Other)</t>
  </si>
  <si>
    <t>關島 - 關島 (Guam)</t>
  </si>
  <si>
    <t>公家機關日支數額 (美屬關島)</t>
  </si>
  <si>
    <t>交流日期：</t>
    <phoneticPr fontId="3" type="noConversion"/>
  </si>
  <si>
    <t>姓名：</t>
    <phoneticPr fontId="3" type="noConversion"/>
  </si>
  <si>
    <t>學號：</t>
    <phoneticPr fontId="3" type="noConversion"/>
  </si>
  <si>
    <t>2026/08/23-29</t>
    <phoneticPr fontId="3" type="noConversion"/>
  </si>
  <si>
    <t>交流機構/地點/項目：</t>
    <phoneticPr fontId="3" type="noConversion"/>
  </si>
  <si>
    <t>日本山形保健大學 / 日本山形 / 寒暑假研修</t>
    <phoneticPr fontId="3" type="noConversion"/>
  </si>
  <si>
    <t>7 天</t>
    <phoneticPr fontId="3" type="noConversion"/>
  </si>
  <si>
    <t>國際中心</t>
    <phoneticPr fontId="3" type="noConversion"/>
  </si>
  <si>
    <t>國際線來回機票 (中華航空等)</t>
    <phoneticPr fontId="3" type="noConversion"/>
  </si>
  <si>
    <t>旅遊平安保險(6天)</t>
    <phoneticPr fontId="3" type="noConversion"/>
  </si>
  <si>
    <t>含護照簽證證件照費、海外網卡(eSIM/SIM卡)、外幣兌換手續費、防疫常備藥品等</t>
    <phoneticPr fontId="3" type="noConversion"/>
  </si>
  <si>
    <t>依實際需要憑收據/發票報支，無單據項目採定額自費</t>
    <phoneticPr fontId="3" type="noConversion"/>
  </si>
  <si>
    <t>憑電子收據/發票實報實銷</t>
    <phoneticPr fontId="3" type="noConversion"/>
  </si>
  <si>
    <t>二、 經費總計</t>
    <phoneticPr fontId="3" type="noConversion"/>
  </si>
  <si>
    <t>三、 公家機關派赴國外生活費 (日支數額) 動態公式試算</t>
    <phoneticPr fontId="3" type="noConversion"/>
  </si>
  <si>
    <t>申請學生簽章</t>
  </si>
  <si>
    <t>（簽章）</t>
  </si>
  <si>
    <t>年     月     日</t>
  </si>
  <si>
    <t>四、 申請人簽章與審核單位簽核欄</t>
    <phoneticPr fontId="3" type="noConversion"/>
  </si>
  <si>
    <t>審核單位 / 國際處審核章</t>
    <phoneticPr fontId="3" type="noConversion"/>
  </si>
  <si>
    <t>審核單位 / 國際中心核章</t>
    <phoneticPr fontId="3" type="noConversion"/>
  </si>
  <si>
    <t>※匯率依出國前一日銀行即期賣出匯率計算</t>
    <phoneticPr fontId="3" type="noConversion"/>
  </si>
  <si>
    <t>※如有需要可自行新增欄位</t>
    <phoneticPr fontId="3" type="noConversion"/>
  </si>
  <si>
    <t>生活費涵蓋住宿70%、膳食20%、零用費10%。若已提供住宿，可參照30%膳雜費及零用費金額作為核發上限。</t>
    <phoneticPr fontId="3" type="noConversion"/>
  </si>
  <si>
    <t>建議膳雜費及零用費上限 (30% NTD)：</t>
    <phoneticPr fontId="3" type="noConversion"/>
  </si>
  <si>
    <t>國際交流助學金費用支出與補助申請表</t>
    <phoneticPr fontId="3" type="noConversion"/>
  </si>
  <si>
    <t>領取之補助總額</t>
    <phoneticPr fontId="3" type="noConversion"/>
  </si>
  <si>
    <t>學校/政府
補助金額</t>
    <phoneticPr fontId="3" type="noConversion"/>
  </si>
  <si>
    <t>自費金額 (NTD)</t>
    <phoneticPr fontId="3" type="noConversion"/>
  </si>
  <si>
    <t>總金額 (NTD)</t>
    <phoneticPr fontId="3" type="noConversion"/>
  </si>
  <si>
    <t>台幣金額 (NTD)</t>
    <phoneticPr fontId="3" type="noConversion"/>
  </si>
  <si>
    <t>自行負擔金額</t>
    <phoneticPr fontId="3" type="noConversion"/>
  </si>
  <si>
    <t>總支出金額</t>
    <phoneticPr fontId="3" type="noConversion"/>
  </si>
  <si>
    <t>項目名稱</t>
    <phoneticPr fontId="3" type="noConversion"/>
  </si>
  <si>
    <t>百分比
(占總支出%)</t>
    <phoneticPr fontId="3" type="noConversion"/>
  </si>
  <si>
    <t>費用說明/
計算標準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</si>
</sst>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$#,##0"/>
    <numFmt numFmtId="177" formatCode="0.0000"/>
    <numFmt numFmtId="178" formatCode="0.0%"/>
    <numFmt numFmtId="179" formatCode="\$#,##0.00"/>
  </numFmts>
  <fonts count="21" x14ac:knownFonts="1">
    <font>
      <sz val="11"/>
      <color theme="1"/>
      <name val="新細明體"/>
      <family val="2"/>
      <scheme val="minor"/>
    </font>
    <font>
      <b/>
      <sz val="10"/>
      <color rgb="FF1F4E78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18"/>
      <color rgb="FF1F4E78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4"/>
      <color rgb="FF1F4E78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0" tint="-0.499984740745262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4"/>
      <color theme="0" tint="-0.34998626667073579"/>
      <name val="標楷體"/>
      <family val="4"/>
      <charset val="136"/>
    </font>
    <font>
      <b/>
      <sz val="14"/>
      <color theme="0" tint="-0.34998626667073579"/>
      <name val="標楷體"/>
      <family val="4"/>
      <charset val="136"/>
    </font>
    <font>
      <b/>
      <sz val="14"/>
      <color theme="5"/>
      <name val="標楷體"/>
      <family val="4"/>
      <charset val="136"/>
    </font>
    <font>
      <b/>
      <sz val="14"/>
      <color rgb="FFFFFFFF"/>
      <name val="標楷體"/>
      <family val="4"/>
      <charset val="136"/>
    </font>
    <font>
      <sz val="14"/>
      <color theme="0" tint="-0.249977111117893"/>
      <name val="標楷體"/>
      <family val="4"/>
      <charset val="136"/>
    </font>
    <font>
      <sz val="14"/>
      <color rgb="FFA6A6A6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i/>
      <sz val="10"/>
      <color theme="0" tint="-0.499984740745262"/>
      <name val="標楷體"/>
      <family val="4"/>
      <charset val="136"/>
    </font>
    <font>
      <sz val="10"/>
      <color theme="0" tint="-0.49998474074526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5A6B82"/>
        <bgColor rgb="FF5A6B82"/>
      </patternFill>
    </fill>
    <fill>
      <patternFill patternType="solid">
        <fgColor rgb="FFF9FBFD"/>
        <bgColor rgb="FFF9FBFD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7" fontId="12" fillId="0" borderId="0" xfId="0" applyNumberFormat="1" applyFont="1" applyAlignment="1">
      <alignment horizontal="left" vertical="center"/>
    </xf>
    <xf numFmtId="2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4" fillId="3" borderId="2" xfId="0" applyFont="1" applyFill="1" applyBorder="1" applyAlignment="1">
      <alignment horizontal="left" vertical="center" indent="1"/>
    </xf>
    <xf numFmtId="0" fontId="7" fillId="0" borderId="2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right" vertical="center"/>
    </xf>
    <xf numFmtId="176" fontId="10" fillId="0" borderId="2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7" fillId="0" borderId="5" xfId="0" applyFont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right" vertical="center"/>
    </xf>
    <xf numFmtId="176" fontId="10" fillId="0" borderId="10" xfId="0" applyNumberFormat="1" applyFon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/>
    <xf numFmtId="4" fontId="6" fillId="2" borderId="11" xfId="0" applyNumberFormat="1" applyFont="1" applyFill="1" applyBorder="1"/>
    <xf numFmtId="176" fontId="6" fillId="2" borderId="11" xfId="0" applyNumberFormat="1" applyFont="1" applyFill="1" applyBorder="1"/>
    <xf numFmtId="176" fontId="6" fillId="2" borderId="12" xfId="0" applyNumberFormat="1" applyFont="1" applyFill="1" applyBorder="1"/>
    <xf numFmtId="176" fontId="6" fillId="2" borderId="13" xfId="0" applyNumberFormat="1" applyFont="1" applyFill="1" applyBorder="1"/>
    <xf numFmtId="176" fontId="6" fillId="2" borderId="14" xfId="0" applyNumberFormat="1" applyFont="1" applyFill="1" applyBorder="1"/>
    <xf numFmtId="0" fontId="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 indent="1"/>
    </xf>
    <xf numFmtId="0" fontId="9" fillId="5" borderId="2" xfId="0" applyFont="1" applyFill="1" applyBorder="1" applyAlignment="1">
      <alignment horizontal="center" vertical="center"/>
    </xf>
    <xf numFmtId="176" fontId="6" fillId="5" borderId="2" xfId="0" applyNumberFormat="1" applyFont="1" applyFill="1" applyBorder="1" applyAlignment="1">
      <alignment horizontal="right" vertical="center"/>
    </xf>
    <xf numFmtId="178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176" fontId="6" fillId="6" borderId="2" xfId="0" applyNumberFormat="1" applyFont="1" applyFill="1" applyBorder="1" applyAlignment="1">
      <alignment horizontal="right" vertical="center"/>
    </xf>
    <xf numFmtId="178" fontId="10" fillId="6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center" indent="1"/>
    </xf>
    <xf numFmtId="0" fontId="9" fillId="8" borderId="2" xfId="0" applyFont="1" applyFill="1" applyBorder="1" applyAlignment="1">
      <alignment horizontal="right" vertical="center"/>
    </xf>
    <xf numFmtId="0" fontId="10" fillId="8" borderId="2" xfId="0" applyFont="1" applyFill="1" applyBorder="1" applyAlignment="1">
      <alignment horizontal="right" vertical="center" wrapText="1"/>
    </xf>
    <xf numFmtId="179" fontId="10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>
      <alignment horizontal="right" vertical="center"/>
    </xf>
    <xf numFmtId="179" fontId="6" fillId="8" borderId="2" xfId="0" applyNumberFormat="1" applyFont="1" applyFill="1" applyBorder="1" applyAlignment="1">
      <alignment horizontal="right" vertical="center"/>
    </xf>
    <xf numFmtId="176" fontId="6" fillId="8" borderId="2" xfId="0" applyNumberFormat="1" applyFont="1" applyFill="1" applyBorder="1" applyAlignment="1">
      <alignment horizontal="right" vertical="center"/>
    </xf>
    <xf numFmtId="0" fontId="17" fillId="8" borderId="2" xfId="0" applyFont="1" applyFill="1" applyBorder="1" applyAlignment="1">
      <alignment horizontal="left" vertical="center"/>
    </xf>
    <xf numFmtId="0" fontId="18" fillId="8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zoomScaleNormal="100" workbookViewId="0">
      <selection activeCell="F11" sqref="F11"/>
    </sheetView>
  </sheetViews>
  <sheetFormatPr defaultRowHeight="19.5" x14ac:dyDescent="0.3"/>
  <cols>
    <col min="1" max="1" width="25" style="7" bestFit="1" customWidth="1"/>
    <col min="2" max="2" width="28.42578125" style="7" customWidth="1"/>
    <col min="3" max="3" width="17.28515625" style="7" customWidth="1"/>
    <col min="4" max="4" width="20.140625" style="7" customWidth="1"/>
    <col min="5" max="5" width="15.140625" style="7" customWidth="1"/>
    <col min="6" max="6" width="13.28515625" style="7" bestFit="1" customWidth="1"/>
    <col min="7" max="7" width="14.42578125" style="7" bestFit="1" customWidth="1"/>
    <col min="8" max="8" width="18" style="7" customWidth="1"/>
    <col min="9" max="9" width="20.42578125" style="7" customWidth="1"/>
    <col min="10" max="10" width="26" style="7" customWidth="1"/>
    <col min="11" max="16384" width="9.140625" style="7"/>
  </cols>
  <sheetData>
    <row r="1" spans="1:10" ht="25.5" x14ac:dyDescent="0.4">
      <c r="A1" s="5" t="s">
        <v>167</v>
      </c>
      <c r="B1" s="6"/>
      <c r="C1" s="6"/>
      <c r="D1" s="6"/>
      <c r="E1" s="6"/>
      <c r="F1" s="6"/>
      <c r="G1" s="6"/>
      <c r="H1" s="6"/>
      <c r="I1" s="6"/>
      <c r="J1" s="6"/>
    </row>
    <row r="2" spans="1:10" s="8" customFormat="1" x14ac:dyDescent="0.3">
      <c r="A2" s="62" t="s">
        <v>0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x14ac:dyDescent="0.3">
      <c r="A3" s="9" t="s">
        <v>143</v>
      </c>
      <c r="B3" s="10"/>
      <c r="D3" s="9" t="s">
        <v>144</v>
      </c>
      <c r="E3" s="10"/>
      <c r="I3" s="9" t="s">
        <v>142</v>
      </c>
      <c r="J3" s="11" t="s">
        <v>145</v>
      </c>
    </row>
    <row r="4" spans="1:10" x14ac:dyDescent="0.3">
      <c r="A4" s="9" t="s">
        <v>1</v>
      </c>
      <c r="B4" s="11" t="s">
        <v>2</v>
      </c>
      <c r="D4" s="9" t="s">
        <v>146</v>
      </c>
      <c r="E4" s="11" t="s">
        <v>147</v>
      </c>
      <c r="I4" s="9" t="s">
        <v>3</v>
      </c>
      <c r="J4" s="11" t="s">
        <v>148</v>
      </c>
    </row>
    <row r="5" spans="1:10" x14ac:dyDescent="0.3">
      <c r="A5" s="9" t="s">
        <v>4</v>
      </c>
      <c r="B5" s="11" t="s">
        <v>5</v>
      </c>
      <c r="D5" s="9" t="s">
        <v>6</v>
      </c>
      <c r="E5" s="12">
        <v>0.215</v>
      </c>
      <c r="I5" s="9" t="s">
        <v>7</v>
      </c>
      <c r="J5" s="13">
        <v>31.5</v>
      </c>
    </row>
    <row r="6" spans="1:10" x14ac:dyDescent="0.3">
      <c r="J6" s="14" t="s">
        <v>163</v>
      </c>
    </row>
    <row r="7" spans="1:10" ht="20.25" thickBot="1" x14ac:dyDescent="0.35">
      <c r="A7" s="15" t="s">
        <v>8</v>
      </c>
      <c r="B7" s="16"/>
      <c r="C7" s="16"/>
      <c r="D7" s="16"/>
      <c r="E7" s="16"/>
      <c r="F7" s="28"/>
      <c r="G7" s="28"/>
      <c r="H7" s="28"/>
      <c r="I7" s="16"/>
      <c r="J7" s="16"/>
    </row>
    <row r="8" spans="1:10" ht="39" x14ac:dyDescent="0.3">
      <c r="A8" s="17" t="s">
        <v>9</v>
      </c>
      <c r="B8" s="17" t="s">
        <v>177</v>
      </c>
      <c r="C8" s="17" t="s">
        <v>10</v>
      </c>
      <c r="D8" s="17" t="s">
        <v>11</v>
      </c>
      <c r="E8" s="24" t="s">
        <v>172</v>
      </c>
      <c r="F8" s="29" t="s">
        <v>171</v>
      </c>
      <c r="G8" s="30" t="s">
        <v>170</v>
      </c>
      <c r="H8" s="31" t="s">
        <v>169</v>
      </c>
      <c r="I8" s="26" t="s">
        <v>12</v>
      </c>
      <c r="J8" s="17" t="s">
        <v>13</v>
      </c>
    </row>
    <row r="9" spans="1:10" ht="39" x14ac:dyDescent="0.3">
      <c r="A9" s="18" t="s">
        <v>14</v>
      </c>
      <c r="B9" s="19" t="s">
        <v>150</v>
      </c>
      <c r="C9" s="20"/>
      <c r="D9" s="21">
        <f t="shared" ref="D9:D16" si="0">IF(ISBLANK(C9), 0, C9*$E$5)</f>
        <v>0</v>
      </c>
      <c r="E9" s="25">
        <v>17081</v>
      </c>
      <c r="F9" s="32">
        <f t="shared" ref="F9:F16" si="1">D9+IF(ISBLANK(E9),0,E9)</f>
        <v>17081</v>
      </c>
      <c r="G9" s="22">
        <f t="shared" ref="G9:G16" si="2">F9-H9</f>
        <v>7081</v>
      </c>
      <c r="H9" s="33">
        <v>10000</v>
      </c>
      <c r="I9" s="27" t="s">
        <v>149</v>
      </c>
      <c r="J9" s="19" t="s">
        <v>15</v>
      </c>
    </row>
    <row r="10" spans="1:10" ht="39" x14ac:dyDescent="0.3">
      <c r="A10" s="18" t="s">
        <v>16</v>
      </c>
      <c r="B10" s="19" t="s">
        <v>17</v>
      </c>
      <c r="C10" s="20">
        <v>70000</v>
      </c>
      <c r="D10" s="21">
        <f t="shared" si="0"/>
        <v>15050</v>
      </c>
      <c r="E10" s="25"/>
      <c r="F10" s="32">
        <f t="shared" si="1"/>
        <v>15050</v>
      </c>
      <c r="G10" s="22">
        <f t="shared" si="2"/>
        <v>7050</v>
      </c>
      <c r="H10" s="33">
        <v>8000</v>
      </c>
      <c r="I10" s="27" t="s">
        <v>18</v>
      </c>
      <c r="J10" s="19" t="s">
        <v>154</v>
      </c>
    </row>
    <row r="11" spans="1:10" ht="58.5" x14ac:dyDescent="0.3">
      <c r="A11" s="18" t="s">
        <v>19</v>
      </c>
      <c r="B11" s="19" t="s">
        <v>20</v>
      </c>
      <c r="C11" s="20">
        <v>50000</v>
      </c>
      <c r="D11" s="21">
        <f t="shared" si="0"/>
        <v>10750</v>
      </c>
      <c r="E11" s="25"/>
      <c r="F11" s="32">
        <f t="shared" si="1"/>
        <v>10750</v>
      </c>
      <c r="G11" s="22">
        <f t="shared" si="2"/>
        <v>5750</v>
      </c>
      <c r="H11" s="33">
        <v>5000</v>
      </c>
      <c r="I11" s="27" t="s">
        <v>21</v>
      </c>
      <c r="J11" s="19" t="s">
        <v>153</v>
      </c>
    </row>
    <row r="12" spans="1:10" ht="39" x14ac:dyDescent="0.3">
      <c r="A12" s="18" t="s">
        <v>22</v>
      </c>
      <c r="B12" s="19" t="s">
        <v>151</v>
      </c>
      <c r="C12" s="20"/>
      <c r="D12" s="21">
        <f t="shared" si="0"/>
        <v>0</v>
      </c>
      <c r="E12" s="25">
        <v>1200</v>
      </c>
      <c r="F12" s="32">
        <f t="shared" si="1"/>
        <v>1200</v>
      </c>
      <c r="G12" s="22">
        <f t="shared" si="2"/>
        <v>0</v>
      </c>
      <c r="H12" s="33">
        <v>1200</v>
      </c>
      <c r="I12" s="27" t="s">
        <v>23</v>
      </c>
      <c r="J12" s="19" t="s">
        <v>24</v>
      </c>
    </row>
    <row r="13" spans="1:10" ht="39" x14ac:dyDescent="0.3">
      <c r="A13" s="18" t="s">
        <v>25</v>
      </c>
      <c r="B13" s="19" t="s">
        <v>26</v>
      </c>
      <c r="C13" s="20"/>
      <c r="D13" s="21">
        <f t="shared" si="0"/>
        <v>0</v>
      </c>
      <c r="E13" s="25">
        <v>1800</v>
      </c>
      <c r="F13" s="32">
        <f t="shared" si="1"/>
        <v>1800</v>
      </c>
      <c r="G13" s="22">
        <f t="shared" si="2"/>
        <v>1800</v>
      </c>
      <c r="H13" s="33">
        <v>0</v>
      </c>
      <c r="I13" s="27" t="s">
        <v>27</v>
      </c>
      <c r="J13" s="19" t="s">
        <v>28</v>
      </c>
    </row>
    <row r="14" spans="1:10" ht="39" x14ac:dyDescent="0.3">
      <c r="A14" s="18" t="s">
        <v>29</v>
      </c>
      <c r="B14" s="19" t="s">
        <v>30</v>
      </c>
      <c r="C14" s="20"/>
      <c r="D14" s="21">
        <f t="shared" si="0"/>
        <v>0</v>
      </c>
      <c r="E14" s="25">
        <v>5000</v>
      </c>
      <c r="F14" s="32">
        <f t="shared" si="1"/>
        <v>5000</v>
      </c>
      <c r="G14" s="22">
        <f t="shared" si="2"/>
        <v>2000</v>
      </c>
      <c r="H14" s="33">
        <v>3000</v>
      </c>
      <c r="I14" s="27" t="s">
        <v>31</v>
      </c>
      <c r="J14" s="19" t="s">
        <v>32</v>
      </c>
    </row>
    <row r="15" spans="1:10" ht="58.5" x14ac:dyDescent="0.3">
      <c r="A15" s="18" t="s">
        <v>33</v>
      </c>
      <c r="B15" s="19" t="s">
        <v>34</v>
      </c>
      <c r="C15" s="20">
        <v>10000</v>
      </c>
      <c r="D15" s="21">
        <f t="shared" si="0"/>
        <v>2150</v>
      </c>
      <c r="E15" s="25"/>
      <c r="F15" s="32">
        <f t="shared" si="1"/>
        <v>2150</v>
      </c>
      <c r="G15" s="22">
        <f t="shared" si="2"/>
        <v>2150</v>
      </c>
      <c r="H15" s="33">
        <v>0</v>
      </c>
      <c r="I15" s="27" t="s">
        <v>27</v>
      </c>
      <c r="J15" s="19" t="s">
        <v>153</v>
      </c>
    </row>
    <row r="16" spans="1:10" ht="97.5" x14ac:dyDescent="0.3">
      <c r="A16" s="18" t="s">
        <v>35</v>
      </c>
      <c r="B16" s="19" t="s">
        <v>152</v>
      </c>
      <c r="C16" s="20">
        <v>10000</v>
      </c>
      <c r="D16" s="21">
        <f t="shared" si="0"/>
        <v>2150</v>
      </c>
      <c r="E16" s="25"/>
      <c r="F16" s="32">
        <f t="shared" si="1"/>
        <v>2150</v>
      </c>
      <c r="G16" s="22">
        <f t="shared" si="2"/>
        <v>2150</v>
      </c>
      <c r="H16" s="33">
        <v>0</v>
      </c>
      <c r="I16" s="27" t="s">
        <v>27</v>
      </c>
      <c r="J16" s="19" t="s">
        <v>153</v>
      </c>
    </row>
    <row r="17" spans="1:10" ht="20.25" thickBot="1" x14ac:dyDescent="0.35">
      <c r="A17" s="34" t="s">
        <v>36</v>
      </c>
      <c r="B17" s="35"/>
      <c r="C17" s="36">
        <f t="shared" ref="C17:H17" si="3">SUM(C9:C16)</f>
        <v>140000</v>
      </c>
      <c r="D17" s="37">
        <f t="shared" si="3"/>
        <v>30100</v>
      </c>
      <c r="E17" s="38">
        <f t="shared" si="3"/>
        <v>25081</v>
      </c>
      <c r="F17" s="39">
        <f t="shared" si="3"/>
        <v>55181</v>
      </c>
      <c r="G17" s="37">
        <f t="shared" si="3"/>
        <v>27981</v>
      </c>
      <c r="H17" s="40">
        <f t="shared" si="3"/>
        <v>27200</v>
      </c>
      <c r="I17" s="41" t="s">
        <v>37</v>
      </c>
      <c r="J17" s="42"/>
    </row>
    <row r="18" spans="1:10" ht="20.25" thickTop="1" x14ac:dyDescent="0.3">
      <c r="J18" s="14" t="s">
        <v>164</v>
      </c>
    </row>
    <row r="20" spans="1:10" x14ac:dyDescent="0.3">
      <c r="A20" s="43" t="s">
        <v>155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39" x14ac:dyDescent="0.3">
      <c r="A21" s="23" t="s">
        <v>175</v>
      </c>
      <c r="B21" s="23"/>
      <c r="C21" s="17" t="s">
        <v>38</v>
      </c>
      <c r="D21" s="17" t="s">
        <v>176</v>
      </c>
      <c r="E21" s="23" t="s">
        <v>39</v>
      </c>
      <c r="F21" s="23"/>
      <c r="G21" s="23"/>
      <c r="H21" s="23"/>
      <c r="I21" s="23"/>
      <c r="J21" s="23"/>
    </row>
    <row r="22" spans="1:10" x14ac:dyDescent="0.3">
      <c r="A22" s="44" t="s">
        <v>174</v>
      </c>
      <c r="B22" s="44"/>
      <c r="C22" s="45">
        <f>F17</f>
        <v>55181</v>
      </c>
      <c r="D22" s="46">
        <f>F17/F17</f>
        <v>1</v>
      </c>
      <c r="E22" s="47" t="s">
        <v>40</v>
      </c>
      <c r="F22" s="47"/>
      <c r="G22" s="47"/>
      <c r="H22" s="47"/>
      <c r="I22" s="47"/>
      <c r="J22" s="47"/>
    </row>
    <row r="23" spans="1:10" x14ac:dyDescent="0.3">
      <c r="A23" s="44" t="s">
        <v>173</v>
      </c>
      <c r="B23" s="44"/>
      <c r="C23" s="45">
        <f>G17</f>
        <v>27981</v>
      </c>
      <c r="D23" s="46">
        <f>G17/F17</f>
        <v>0.50707671118682152</v>
      </c>
      <c r="E23" s="47" t="s">
        <v>41</v>
      </c>
      <c r="F23" s="47"/>
      <c r="G23" s="47"/>
      <c r="H23" s="47"/>
      <c r="I23" s="47"/>
      <c r="J23" s="47"/>
    </row>
    <row r="24" spans="1:10" x14ac:dyDescent="0.3">
      <c r="A24" s="48" t="s">
        <v>168</v>
      </c>
      <c r="B24" s="48"/>
      <c r="C24" s="49">
        <f>H17</f>
        <v>27200</v>
      </c>
      <c r="D24" s="50">
        <f>H17/F17</f>
        <v>0.49292328881317843</v>
      </c>
      <c r="E24" s="51" t="s">
        <v>42</v>
      </c>
      <c r="F24" s="51"/>
      <c r="G24" s="51"/>
      <c r="H24" s="51"/>
      <c r="I24" s="51"/>
      <c r="J24" s="51"/>
    </row>
    <row r="26" spans="1:10" x14ac:dyDescent="0.3">
      <c r="A26" s="52" t="s">
        <v>156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9.5" customHeight="1" x14ac:dyDescent="0.3">
      <c r="A27" s="53" t="s">
        <v>43</v>
      </c>
      <c r="B27" s="53"/>
      <c r="C27" s="54" t="s">
        <v>67</v>
      </c>
      <c r="D27" s="54"/>
      <c r="E27" s="59" t="s">
        <v>45</v>
      </c>
      <c r="F27" s="60"/>
      <c r="G27" s="60"/>
      <c r="H27" s="60"/>
      <c r="I27" s="60"/>
      <c r="J27" s="60"/>
    </row>
    <row r="28" spans="1:10" x14ac:dyDescent="0.3">
      <c r="A28" s="53" t="s">
        <v>46</v>
      </c>
      <c r="B28" s="53"/>
      <c r="C28" s="55">
        <f>VLOOKUP(C27, 日支數額對照表!A:C, 3, FALSE)</f>
        <v>184</v>
      </c>
      <c r="D28" s="55"/>
      <c r="E28" s="59" t="s">
        <v>47</v>
      </c>
      <c r="F28" s="60"/>
      <c r="G28" s="60"/>
      <c r="H28" s="60"/>
      <c r="I28" s="60"/>
      <c r="J28" s="60"/>
    </row>
    <row r="29" spans="1:10" x14ac:dyDescent="0.3">
      <c r="A29" s="53" t="s">
        <v>48</v>
      </c>
      <c r="B29" s="53"/>
      <c r="C29" s="56">
        <v>7</v>
      </c>
      <c r="D29" s="56"/>
      <c r="E29" s="59" t="s">
        <v>49</v>
      </c>
      <c r="F29" s="60"/>
      <c r="G29" s="60"/>
      <c r="H29" s="60"/>
      <c r="I29" s="60"/>
      <c r="J29" s="60"/>
    </row>
    <row r="30" spans="1:10" x14ac:dyDescent="0.3">
      <c r="A30" s="53" t="s">
        <v>50</v>
      </c>
      <c r="B30" s="53"/>
      <c r="C30" s="57">
        <f>C28*C29</f>
        <v>1288</v>
      </c>
      <c r="D30" s="57"/>
      <c r="E30" s="59" t="s">
        <v>51</v>
      </c>
      <c r="F30" s="60"/>
      <c r="G30" s="60"/>
      <c r="H30" s="60"/>
      <c r="I30" s="60"/>
      <c r="J30" s="60"/>
    </row>
    <row r="31" spans="1:10" x14ac:dyDescent="0.3">
      <c r="A31" s="53" t="s">
        <v>52</v>
      </c>
      <c r="B31" s="53"/>
      <c r="C31" s="58">
        <f>C30*$J$5</f>
        <v>40572</v>
      </c>
      <c r="D31" s="58"/>
      <c r="E31" s="59" t="s">
        <v>53</v>
      </c>
      <c r="F31" s="60"/>
      <c r="G31" s="60"/>
      <c r="H31" s="60"/>
      <c r="I31" s="60"/>
      <c r="J31" s="60"/>
    </row>
    <row r="32" spans="1:10" x14ac:dyDescent="0.3">
      <c r="A32" s="53" t="s">
        <v>166</v>
      </c>
      <c r="B32" s="53"/>
      <c r="C32" s="58">
        <f>C31*30%</f>
        <v>12171.6</v>
      </c>
      <c r="D32" s="58"/>
      <c r="E32" s="59" t="s">
        <v>165</v>
      </c>
      <c r="F32" s="60"/>
      <c r="G32" s="60"/>
      <c r="H32" s="60"/>
      <c r="I32" s="60"/>
      <c r="J32" s="60"/>
    </row>
    <row r="34" spans="1:10" x14ac:dyDescent="0.3">
      <c r="A34" s="15" t="s">
        <v>160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3">
      <c r="A35" s="23" t="s">
        <v>157</v>
      </c>
      <c r="B35" s="23"/>
      <c r="C35" s="23"/>
      <c r="D35" s="23"/>
      <c r="E35" s="23"/>
      <c r="F35" s="23" t="s">
        <v>162</v>
      </c>
      <c r="G35" s="23"/>
      <c r="H35" s="23"/>
      <c r="I35" s="23" t="s">
        <v>161</v>
      </c>
      <c r="J35" s="23"/>
    </row>
    <row r="36" spans="1:10" ht="61.5" customHeight="1" x14ac:dyDescent="0.3">
      <c r="A36" s="61" t="s">
        <v>158</v>
      </c>
      <c r="B36" s="61"/>
      <c r="C36" s="61"/>
      <c r="D36" s="61"/>
      <c r="E36" s="61"/>
      <c r="F36" s="61" t="s">
        <v>158</v>
      </c>
      <c r="G36" s="61"/>
      <c r="H36" s="61"/>
      <c r="I36" s="61" t="s">
        <v>158</v>
      </c>
      <c r="J36" s="61"/>
    </row>
    <row r="37" spans="1:10" x14ac:dyDescent="0.3">
      <c r="A37" s="61" t="s">
        <v>159</v>
      </c>
      <c r="B37" s="61"/>
      <c r="C37" s="61" t="s">
        <v>159</v>
      </c>
      <c r="D37" s="61"/>
      <c r="E37" s="61"/>
      <c r="F37" s="61" t="s">
        <v>159</v>
      </c>
      <c r="G37" s="61"/>
      <c r="H37" s="61"/>
      <c r="I37" s="61" t="s">
        <v>159</v>
      </c>
      <c r="J37" s="61"/>
    </row>
  </sheetData>
  <mergeCells count="39">
    <mergeCell ref="A29:B29"/>
    <mergeCell ref="A30:B30"/>
    <mergeCell ref="A31:B31"/>
    <mergeCell ref="A32:B32"/>
    <mergeCell ref="C27:D27"/>
    <mergeCell ref="C28:D28"/>
    <mergeCell ref="C29:D29"/>
    <mergeCell ref="C30:D30"/>
    <mergeCell ref="C31:D31"/>
    <mergeCell ref="C32:D32"/>
    <mergeCell ref="A1:J1"/>
    <mergeCell ref="E31:J31"/>
    <mergeCell ref="A26:J26"/>
    <mergeCell ref="A20:J20"/>
    <mergeCell ref="A2:J2"/>
    <mergeCell ref="E28:J28"/>
    <mergeCell ref="A7:J7"/>
    <mergeCell ref="E27:J27"/>
    <mergeCell ref="A21:B21"/>
    <mergeCell ref="A22:B22"/>
    <mergeCell ref="A17:B17"/>
    <mergeCell ref="E30:J30"/>
    <mergeCell ref="E29:J29"/>
    <mergeCell ref="A23:B23"/>
    <mergeCell ref="A24:B24"/>
    <mergeCell ref="E21:J21"/>
    <mergeCell ref="E22:J22"/>
    <mergeCell ref="E23:J23"/>
    <mergeCell ref="E24:J24"/>
    <mergeCell ref="A27:B27"/>
    <mergeCell ref="A28:B28"/>
    <mergeCell ref="A34:J34"/>
    <mergeCell ref="A35:E35"/>
    <mergeCell ref="A36:E36"/>
    <mergeCell ref="A37:E37"/>
    <mergeCell ref="E32:J32"/>
    <mergeCell ref="F35:J35"/>
    <mergeCell ref="F36:J36"/>
    <mergeCell ref="F37:J3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78" fitToHeight="0" orientation="landscape" verticalDpi="0" r:id="rId1"/>
  <headerFooter>
    <oddHeader>&amp;C&amp;"標楷體,標準"高等教育深耕計畫（附錄1）–提升高教公共性：完善就學協助機制，有效促進社會流動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日支數額對照表!$A$2:$A$73</xm:f>
          </x14:formula1>
          <xm:sqref>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3"/>
  <sheetViews>
    <sheetView workbookViewId="0"/>
  </sheetViews>
  <sheetFormatPr defaultRowHeight="15.75" x14ac:dyDescent="0.25"/>
  <cols>
    <col min="1" max="1" width="42" customWidth="1"/>
    <col min="2" max="2" width="12" customWidth="1"/>
    <col min="3" max="3" width="22" customWidth="1"/>
    <col min="4" max="4" width="40" customWidth="1"/>
  </cols>
  <sheetData>
    <row r="1" spans="1:4" ht="24.95" customHeight="1" x14ac:dyDescent="0.25">
      <c r="A1" s="1" t="s">
        <v>54</v>
      </c>
      <c r="B1" s="1" t="s">
        <v>55</v>
      </c>
      <c r="C1" s="1" t="s">
        <v>56</v>
      </c>
      <c r="D1" s="1" t="s">
        <v>57</v>
      </c>
    </row>
    <row r="2" spans="1:4" ht="20.100000000000001" customHeight="1" x14ac:dyDescent="0.25">
      <c r="A2" s="3" t="s">
        <v>58</v>
      </c>
      <c r="B2" s="2" t="s">
        <v>59</v>
      </c>
      <c r="C2" s="4">
        <v>228</v>
      </c>
      <c r="D2" s="3" t="s">
        <v>60</v>
      </c>
    </row>
    <row r="3" spans="1:4" ht="20.100000000000001" customHeight="1" x14ac:dyDescent="0.25">
      <c r="A3" s="3" t="s">
        <v>61</v>
      </c>
      <c r="B3" s="2" t="s">
        <v>59</v>
      </c>
      <c r="C3" s="4">
        <v>193</v>
      </c>
      <c r="D3" s="3" t="s">
        <v>60</v>
      </c>
    </row>
    <row r="4" spans="1:4" ht="20.100000000000001" customHeight="1" x14ac:dyDescent="0.25">
      <c r="A4" s="3" t="s">
        <v>62</v>
      </c>
      <c r="B4" s="2" t="s">
        <v>59</v>
      </c>
      <c r="C4" s="4">
        <v>264</v>
      </c>
      <c r="D4" s="3" t="s">
        <v>60</v>
      </c>
    </row>
    <row r="5" spans="1:4" ht="20.100000000000001" customHeight="1" x14ac:dyDescent="0.25">
      <c r="A5" s="3" t="s">
        <v>63</v>
      </c>
      <c r="B5" s="2" t="s">
        <v>59</v>
      </c>
      <c r="C5" s="4">
        <v>312</v>
      </c>
      <c r="D5" s="3" t="s">
        <v>60</v>
      </c>
    </row>
    <row r="6" spans="1:4" ht="20.100000000000001" customHeight="1" x14ac:dyDescent="0.25">
      <c r="A6" s="3" t="s">
        <v>64</v>
      </c>
      <c r="B6" s="2" t="s">
        <v>59</v>
      </c>
      <c r="C6" s="4">
        <v>237</v>
      </c>
      <c r="D6" s="3" t="s">
        <v>60</v>
      </c>
    </row>
    <row r="7" spans="1:4" ht="20.100000000000001" customHeight="1" x14ac:dyDescent="0.25">
      <c r="A7" s="3" t="s">
        <v>65</v>
      </c>
      <c r="B7" s="2" t="s">
        <v>59</v>
      </c>
      <c r="C7" s="4">
        <v>254</v>
      </c>
      <c r="D7" s="3" t="s">
        <v>60</v>
      </c>
    </row>
    <row r="8" spans="1:4" ht="20.100000000000001" customHeight="1" x14ac:dyDescent="0.25">
      <c r="A8" s="3" t="s">
        <v>44</v>
      </c>
      <c r="B8" s="2" t="s">
        <v>59</v>
      </c>
      <c r="C8" s="4">
        <v>301</v>
      </c>
      <c r="D8" s="3" t="s">
        <v>60</v>
      </c>
    </row>
    <row r="9" spans="1:4" ht="20.100000000000001" customHeight="1" x14ac:dyDescent="0.25">
      <c r="A9" s="3" t="s">
        <v>66</v>
      </c>
      <c r="B9" s="2" t="s">
        <v>59</v>
      </c>
      <c r="C9" s="4">
        <v>288</v>
      </c>
      <c r="D9" s="3" t="s">
        <v>60</v>
      </c>
    </row>
    <row r="10" spans="1:4" ht="20.100000000000001" customHeight="1" x14ac:dyDescent="0.25">
      <c r="A10" s="3" t="s">
        <v>67</v>
      </c>
      <c r="B10" s="2" t="s">
        <v>59</v>
      </c>
      <c r="C10" s="4">
        <v>184</v>
      </c>
      <c r="D10" s="3" t="s">
        <v>60</v>
      </c>
    </row>
    <row r="11" spans="1:4" ht="20.100000000000001" customHeight="1" x14ac:dyDescent="0.25">
      <c r="A11" s="3" t="s">
        <v>68</v>
      </c>
      <c r="B11" s="2" t="s">
        <v>59</v>
      </c>
      <c r="C11" s="4">
        <v>302</v>
      </c>
      <c r="D11" s="3" t="s">
        <v>69</v>
      </c>
    </row>
    <row r="12" spans="1:4" ht="20.100000000000001" customHeight="1" x14ac:dyDescent="0.25">
      <c r="A12" s="3" t="s">
        <v>70</v>
      </c>
      <c r="B12" s="2" t="s">
        <v>59</v>
      </c>
      <c r="C12" s="4">
        <v>334</v>
      </c>
      <c r="D12" s="3" t="s">
        <v>69</v>
      </c>
    </row>
    <row r="13" spans="1:4" ht="20.100000000000001" customHeight="1" x14ac:dyDescent="0.25">
      <c r="A13" s="3" t="s">
        <v>71</v>
      </c>
      <c r="B13" s="2" t="s">
        <v>59</v>
      </c>
      <c r="C13" s="4">
        <v>305</v>
      </c>
      <c r="D13" s="3" t="s">
        <v>69</v>
      </c>
    </row>
    <row r="14" spans="1:4" ht="20.100000000000001" customHeight="1" x14ac:dyDescent="0.25">
      <c r="A14" s="3" t="s">
        <v>72</v>
      </c>
      <c r="B14" s="2" t="s">
        <v>59</v>
      </c>
      <c r="C14" s="4">
        <v>309</v>
      </c>
      <c r="D14" s="3" t="s">
        <v>69</v>
      </c>
    </row>
    <row r="15" spans="1:4" ht="20.100000000000001" customHeight="1" x14ac:dyDescent="0.25">
      <c r="A15" s="3" t="s">
        <v>73</v>
      </c>
      <c r="B15" s="2" t="s">
        <v>59</v>
      </c>
      <c r="C15" s="4">
        <v>328</v>
      </c>
      <c r="D15" s="3" t="s">
        <v>69</v>
      </c>
    </row>
    <row r="16" spans="1:4" ht="20.100000000000001" customHeight="1" x14ac:dyDescent="0.25">
      <c r="A16" s="3" t="s">
        <v>74</v>
      </c>
      <c r="B16" s="2" t="s">
        <v>59</v>
      </c>
      <c r="C16" s="4">
        <v>317</v>
      </c>
      <c r="D16" s="3" t="s">
        <v>69</v>
      </c>
    </row>
    <row r="17" spans="1:4" ht="20.100000000000001" customHeight="1" x14ac:dyDescent="0.25">
      <c r="A17" s="3" t="s">
        <v>75</v>
      </c>
      <c r="B17" s="2" t="s">
        <v>59</v>
      </c>
      <c r="C17" s="4">
        <v>288</v>
      </c>
      <c r="D17" s="3" t="s">
        <v>69</v>
      </c>
    </row>
    <row r="18" spans="1:4" ht="20.100000000000001" customHeight="1" x14ac:dyDescent="0.25">
      <c r="A18" s="3" t="s">
        <v>76</v>
      </c>
      <c r="B18" s="2" t="s">
        <v>59</v>
      </c>
      <c r="C18" s="4">
        <v>272</v>
      </c>
      <c r="D18" s="3" t="s">
        <v>69</v>
      </c>
    </row>
    <row r="19" spans="1:4" ht="20.100000000000001" customHeight="1" x14ac:dyDescent="0.25">
      <c r="A19" s="3" t="s">
        <v>77</v>
      </c>
      <c r="B19" s="2" t="s">
        <v>59</v>
      </c>
      <c r="C19" s="4">
        <v>315</v>
      </c>
      <c r="D19" s="3" t="s">
        <v>78</v>
      </c>
    </row>
    <row r="20" spans="1:4" ht="20.100000000000001" customHeight="1" x14ac:dyDescent="0.25">
      <c r="A20" s="3" t="s">
        <v>79</v>
      </c>
      <c r="B20" s="2" t="s">
        <v>59</v>
      </c>
      <c r="C20" s="4">
        <v>231</v>
      </c>
      <c r="D20" s="3" t="s">
        <v>78</v>
      </c>
    </row>
    <row r="21" spans="1:4" ht="20.100000000000001" customHeight="1" x14ac:dyDescent="0.25">
      <c r="A21" s="3" t="s">
        <v>80</v>
      </c>
      <c r="B21" s="2" t="s">
        <v>59</v>
      </c>
      <c r="C21" s="4">
        <v>190</v>
      </c>
      <c r="D21" s="3" t="s">
        <v>78</v>
      </c>
    </row>
    <row r="22" spans="1:4" ht="20.100000000000001" customHeight="1" x14ac:dyDescent="0.25">
      <c r="A22" s="3" t="s">
        <v>81</v>
      </c>
      <c r="B22" s="2" t="s">
        <v>59</v>
      </c>
      <c r="C22" s="4">
        <v>224</v>
      </c>
      <c r="D22" s="3" t="s">
        <v>78</v>
      </c>
    </row>
    <row r="23" spans="1:4" ht="20.100000000000001" customHeight="1" x14ac:dyDescent="0.25">
      <c r="A23" s="3" t="s">
        <v>82</v>
      </c>
      <c r="B23" s="2" t="s">
        <v>59</v>
      </c>
      <c r="C23" s="4">
        <v>274</v>
      </c>
      <c r="D23" s="3" t="s">
        <v>78</v>
      </c>
    </row>
    <row r="24" spans="1:4" ht="20.100000000000001" customHeight="1" x14ac:dyDescent="0.25">
      <c r="A24" s="3" t="s">
        <v>83</v>
      </c>
      <c r="B24" s="2" t="s">
        <v>59</v>
      </c>
      <c r="C24" s="4">
        <v>206</v>
      </c>
      <c r="D24" s="3" t="s">
        <v>78</v>
      </c>
    </row>
    <row r="25" spans="1:4" ht="20.100000000000001" customHeight="1" x14ac:dyDescent="0.25">
      <c r="A25" s="3" t="s">
        <v>84</v>
      </c>
      <c r="B25" s="2" t="s">
        <v>59</v>
      </c>
      <c r="C25" s="4">
        <v>227</v>
      </c>
      <c r="D25" s="3" t="s">
        <v>78</v>
      </c>
    </row>
    <row r="26" spans="1:4" ht="20.100000000000001" customHeight="1" x14ac:dyDescent="0.25">
      <c r="A26" s="3" t="s">
        <v>85</v>
      </c>
      <c r="B26" s="2" t="s">
        <v>59</v>
      </c>
      <c r="C26" s="4">
        <v>168</v>
      </c>
      <c r="D26" s="3" t="s">
        <v>78</v>
      </c>
    </row>
    <row r="27" spans="1:4" ht="20.100000000000001" customHeight="1" x14ac:dyDescent="0.25">
      <c r="A27" s="3" t="s">
        <v>86</v>
      </c>
      <c r="B27" s="2" t="s">
        <v>59</v>
      </c>
      <c r="C27" s="4">
        <v>271</v>
      </c>
      <c r="D27" s="3" t="s">
        <v>87</v>
      </c>
    </row>
    <row r="28" spans="1:4" ht="20.100000000000001" customHeight="1" x14ac:dyDescent="0.25">
      <c r="A28" s="3" t="s">
        <v>88</v>
      </c>
      <c r="B28" s="2" t="s">
        <v>59</v>
      </c>
      <c r="C28" s="4">
        <v>341</v>
      </c>
      <c r="D28" s="3" t="s">
        <v>87</v>
      </c>
    </row>
    <row r="29" spans="1:4" ht="20.100000000000001" customHeight="1" x14ac:dyDescent="0.25">
      <c r="A29" s="3" t="s">
        <v>89</v>
      </c>
      <c r="B29" s="2" t="s">
        <v>59</v>
      </c>
      <c r="C29" s="4">
        <v>170</v>
      </c>
      <c r="D29" s="3" t="s">
        <v>87</v>
      </c>
    </row>
    <row r="30" spans="1:4" ht="20.100000000000001" customHeight="1" x14ac:dyDescent="0.25">
      <c r="A30" s="3" t="s">
        <v>90</v>
      </c>
      <c r="B30" s="2" t="s">
        <v>59</v>
      </c>
      <c r="C30" s="4">
        <v>231</v>
      </c>
      <c r="D30" s="3" t="s">
        <v>87</v>
      </c>
    </row>
    <row r="31" spans="1:4" ht="20.100000000000001" customHeight="1" x14ac:dyDescent="0.25">
      <c r="A31" s="3" t="s">
        <v>91</v>
      </c>
      <c r="B31" s="2" t="s">
        <v>59</v>
      </c>
      <c r="C31" s="4">
        <v>164</v>
      </c>
      <c r="D31" s="3" t="s">
        <v>87</v>
      </c>
    </row>
    <row r="32" spans="1:4" ht="20.100000000000001" customHeight="1" x14ac:dyDescent="0.25">
      <c r="A32" s="3" t="s">
        <v>92</v>
      </c>
      <c r="B32" s="2" t="s">
        <v>59</v>
      </c>
      <c r="C32" s="4">
        <v>183</v>
      </c>
      <c r="D32" s="3" t="s">
        <v>87</v>
      </c>
    </row>
    <row r="33" spans="1:4" ht="20.100000000000001" customHeight="1" x14ac:dyDescent="0.25">
      <c r="A33" s="3" t="s">
        <v>93</v>
      </c>
      <c r="B33" s="2" t="s">
        <v>59</v>
      </c>
      <c r="C33" s="4">
        <v>138</v>
      </c>
      <c r="D33" s="3" t="s">
        <v>87</v>
      </c>
    </row>
    <row r="34" spans="1:4" ht="20.100000000000001" customHeight="1" x14ac:dyDescent="0.25">
      <c r="A34" s="3" t="s">
        <v>94</v>
      </c>
      <c r="B34" s="2" t="s">
        <v>59</v>
      </c>
      <c r="C34" s="4">
        <v>100</v>
      </c>
      <c r="D34" s="3" t="s">
        <v>87</v>
      </c>
    </row>
    <row r="35" spans="1:4" ht="20.100000000000001" customHeight="1" x14ac:dyDescent="0.25">
      <c r="A35" s="3" t="s">
        <v>95</v>
      </c>
      <c r="B35" s="2" t="s">
        <v>59</v>
      </c>
      <c r="C35" s="4">
        <v>246</v>
      </c>
      <c r="D35" s="3" t="s">
        <v>96</v>
      </c>
    </row>
    <row r="36" spans="1:4" ht="20.100000000000001" customHeight="1" x14ac:dyDescent="0.25">
      <c r="A36" s="3" t="s">
        <v>97</v>
      </c>
      <c r="B36" s="2" t="s">
        <v>59</v>
      </c>
      <c r="C36" s="4">
        <v>246</v>
      </c>
      <c r="D36" s="3" t="s">
        <v>96</v>
      </c>
    </row>
    <row r="37" spans="1:4" ht="20.100000000000001" customHeight="1" x14ac:dyDescent="0.25">
      <c r="A37" s="3" t="s">
        <v>98</v>
      </c>
      <c r="B37" s="2" t="s">
        <v>59</v>
      </c>
      <c r="C37" s="4">
        <v>209</v>
      </c>
      <c r="D37" s="3" t="s">
        <v>96</v>
      </c>
    </row>
    <row r="38" spans="1:4" ht="20.100000000000001" customHeight="1" x14ac:dyDescent="0.25">
      <c r="A38" s="3" t="s">
        <v>99</v>
      </c>
      <c r="B38" s="2" t="s">
        <v>59</v>
      </c>
      <c r="C38" s="4">
        <v>230</v>
      </c>
      <c r="D38" s="3" t="s">
        <v>96</v>
      </c>
    </row>
    <row r="39" spans="1:4" ht="20.100000000000001" customHeight="1" x14ac:dyDescent="0.25">
      <c r="A39" s="3" t="s">
        <v>100</v>
      </c>
      <c r="B39" s="2" t="s">
        <v>59</v>
      </c>
      <c r="C39" s="4">
        <v>193</v>
      </c>
      <c r="D39" s="3" t="s">
        <v>96</v>
      </c>
    </row>
    <row r="40" spans="1:4" ht="20.100000000000001" customHeight="1" x14ac:dyDescent="0.25">
      <c r="A40" s="3" t="s">
        <v>101</v>
      </c>
      <c r="B40" s="2" t="s">
        <v>59</v>
      </c>
      <c r="C40" s="4">
        <v>445</v>
      </c>
      <c r="D40" s="3" t="s">
        <v>102</v>
      </c>
    </row>
    <row r="41" spans="1:4" ht="20.100000000000001" customHeight="1" x14ac:dyDescent="0.25">
      <c r="A41" s="3" t="s">
        <v>103</v>
      </c>
      <c r="B41" s="2" t="s">
        <v>59</v>
      </c>
      <c r="C41" s="4">
        <v>222</v>
      </c>
      <c r="D41" s="3" t="s">
        <v>104</v>
      </c>
    </row>
    <row r="42" spans="1:4" ht="20.100000000000001" customHeight="1" x14ac:dyDescent="0.25">
      <c r="A42" s="3" t="s">
        <v>105</v>
      </c>
      <c r="B42" s="2" t="s">
        <v>59</v>
      </c>
      <c r="C42" s="4">
        <v>272</v>
      </c>
      <c r="D42" s="3" t="s">
        <v>104</v>
      </c>
    </row>
    <row r="43" spans="1:4" ht="20.100000000000001" customHeight="1" x14ac:dyDescent="0.25">
      <c r="A43" s="3" t="s">
        <v>106</v>
      </c>
      <c r="B43" s="2" t="s">
        <v>59</v>
      </c>
      <c r="C43" s="4">
        <v>143</v>
      </c>
      <c r="D43" s="3" t="s">
        <v>104</v>
      </c>
    </row>
    <row r="44" spans="1:4" ht="20.100000000000001" customHeight="1" x14ac:dyDescent="0.25">
      <c r="A44" s="3" t="s">
        <v>107</v>
      </c>
      <c r="B44" s="2" t="s">
        <v>59</v>
      </c>
      <c r="C44" s="4">
        <v>136</v>
      </c>
      <c r="D44" s="3" t="s">
        <v>104</v>
      </c>
    </row>
    <row r="45" spans="1:4" ht="20.100000000000001" customHeight="1" x14ac:dyDescent="0.25">
      <c r="A45" s="3" t="s">
        <v>108</v>
      </c>
      <c r="B45" s="2" t="s">
        <v>59</v>
      </c>
      <c r="C45" s="4">
        <v>135</v>
      </c>
      <c r="D45" s="3" t="s">
        <v>104</v>
      </c>
    </row>
    <row r="46" spans="1:4" ht="20.100000000000001" customHeight="1" x14ac:dyDescent="0.25">
      <c r="A46" s="3" t="s">
        <v>109</v>
      </c>
      <c r="B46" s="2" t="s">
        <v>59</v>
      </c>
      <c r="C46" s="4">
        <v>130</v>
      </c>
      <c r="D46" s="3" t="s">
        <v>104</v>
      </c>
    </row>
    <row r="47" spans="1:4" ht="20.100000000000001" customHeight="1" x14ac:dyDescent="0.25">
      <c r="A47" s="3" t="s">
        <v>110</v>
      </c>
      <c r="B47" s="2" t="s">
        <v>59</v>
      </c>
      <c r="C47" s="4">
        <v>159</v>
      </c>
      <c r="D47" s="3" t="s">
        <v>104</v>
      </c>
    </row>
    <row r="48" spans="1:4" ht="20.100000000000001" customHeight="1" x14ac:dyDescent="0.25">
      <c r="A48" s="3" t="s">
        <v>111</v>
      </c>
      <c r="B48" s="2" t="s">
        <v>59</v>
      </c>
      <c r="C48" s="4">
        <v>118</v>
      </c>
      <c r="D48" s="3" t="s">
        <v>104</v>
      </c>
    </row>
    <row r="49" spans="1:4" ht="20.100000000000001" customHeight="1" x14ac:dyDescent="0.25">
      <c r="A49" s="3" t="s">
        <v>112</v>
      </c>
      <c r="B49" s="2" t="s">
        <v>59</v>
      </c>
      <c r="C49" s="4">
        <v>340</v>
      </c>
      <c r="D49" s="3" t="s">
        <v>113</v>
      </c>
    </row>
    <row r="50" spans="1:4" ht="20.100000000000001" customHeight="1" x14ac:dyDescent="0.25">
      <c r="A50" s="3" t="s">
        <v>114</v>
      </c>
      <c r="B50" s="2" t="s">
        <v>59</v>
      </c>
      <c r="C50" s="4">
        <v>340</v>
      </c>
      <c r="D50" s="3" t="s">
        <v>113</v>
      </c>
    </row>
    <row r="51" spans="1:4" ht="20.100000000000001" customHeight="1" x14ac:dyDescent="0.25">
      <c r="A51" s="3" t="s">
        <v>115</v>
      </c>
      <c r="B51" s="2" t="s">
        <v>59</v>
      </c>
      <c r="C51" s="4">
        <v>340</v>
      </c>
      <c r="D51" s="3" t="s">
        <v>113</v>
      </c>
    </row>
    <row r="52" spans="1:4" ht="20.100000000000001" customHeight="1" x14ac:dyDescent="0.25">
      <c r="A52" s="3" t="s">
        <v>116</v>
      </c>
      <c r="B52" s="2" t="s">
        <v>59</v>
      </c>
      <c r="C52" s="4">
        <v>340</v>
      </c>
      <c r="D52" s="3" t="s">
        <v>113</v>
      </c>
    </row>
    <row r="53" spans="1:4" ht="20.100000000000001" customHeight="1" x14ac:dyDescent="0.25">
      <c r="A53" s="3" t="s">
        <v>117</v>
      </c>
      <c r="B53" s="2" t="s">
        <v>59</v>
      </c>
      <c r="C53" s="4">
        <v>319</v>
      </c>
      <c r="D53" s="3" t="s">
        <v>113</v>
      </c>
    </row>
    <row r="54" spans="1:4" ht="20.100000000000001" customHeight="1" x14ac:dyDescent="0.25">
      <c r="A54" s="3" t="s">
        <v>118</v>
      </c>
      <c r="B54" s="2" t="s">
        <v>59</v>
      </c>
      <c r="C54" s="4">
        <v>332</v>
      </c>
      <c r="D54" s="3" t="s">
        <v>119</v>
      </c>
    </row>
    <row r="55" spans="1:4" ht="20.100000000000001" customHeight="1" x14ac:dyDescent="0.25">
      <c r="A55" s="3" t="s">
        <v>120</v>
      </c>
      <c r="B55" s="2" t="s">
        <v>59</v>
      </c>
      <c r="C55" s="4">
        <v>332</v>
      </c>
      <c r="D55" s="3" t="s">
        <v>119</v>
      </c>
    </row>
    <row r="56" spans="1:4" ht="20.100000000000001" customHeight="1" x14ac:dyDescent="0.25">
      <c r="A56" s="3" t="s">
        <v>121</v>
      </c>
      <c r="B56" s="2" t="s">
        <v>59</v>
      </c>
      <c r="C56" s="4">
        <v>296</v>
      </c>
      <c r="D56" s="3" t="s">
        <v>119</v>
      </c>
    </row>
    <row r="57" spans="1:4" ht="20.100000000000001" customHeight="1" x14ac:dyDescent="0.25">
      <c r="A57" s="3" t="s">
        <v>122</v>
      </c>
      <c r="B57" s="2" t="s">
        <v>59</v>
      </c>
      <c r="C57" s="4">
        <v>401</v>
      </c>
      <c r="D57" s="3" t="s">
        <v>123</v>
      </c>
    </row>
    <row r="58" spans="1:4" ht="20.100000000000001" customHeight="1" x14ac:dyDescent="0.25">
      <c r="A58" s="3" t="s">
        <v>124</v>
      </c>
      <c r="B58" s="2" t="s">
        <v>59</v>
      </c>
      <c r="C58" s="4">
        <v>401</v>
      </c>
      <c r="D58" s="3" t="s">
        <v>123</v>
      </c>
    </row>
    <row r="59" spans="1:4" ht="20.100000000000001" customHeight="1" x14ac:dyDescent="0.25">
      <c r="A59" s="3" t="s">
        <v>125</v>
      </c>
      <c r="B59" s="2" t="s">
        <v>59</v>
      </c>
      <c r="C59" s="4">
        <v>401</v>
      </c>
      <c r="D59" s="3" t="s">
        <v>123</v>
      </c>
    </row>
    <row r="60" spans="1:4" ht="20.100000000000001" customHeight="1" x14ac:dyDescent="0.25">
      <c r="A60" s="3" t="s">
        <v>126</v>
      </c>
      <c r="B60" s="2" t="s">
        <v>59</v>
      </c>
      <c r="C60" s="4">
        <v>365</v>
      </c>
      <c r="D60" s="3" t="s">
        <v>123</v>
      </c>
    </row>
    <row r="61" spans="1:4" ht="20.100000000000001" customHeight="1" x14ac:dyDescent="0.25">
      <c r="A61" s="3" t="s">
        <v>127</v>
      </c>
      <c r="B61" s="2" t="s">
        <v>59</v>
      </c>
      <c r="C61" s="4">
        <v>302</v>
      </c>
      <c r="D61" s="3" t="s">
        <v>123</v>
      </c>
    </row>
    <row r="62" spans="1:4" ht="20.100000000000001" customHeight="1" x14ac:dyDescent="0.25">
      <c r="A62" s="3" t="s">
        <v>128</v>
      </c>
      <c r="B62" s="2" t="s">
        <v>59</v>
      </c>
      <c r="C62" s="4">
        <v>287</v>
      </c>
      <c r="D62" s="3" t="s">
        <v>123</v>
      </c>
    </row>
    <row r="63" spans="1:4" ht="20.100000000000001" customHeight="1" x14ac:dyDescent="0.25">
      <c r="A63" s="3" t="s">
        <v>129</v>
      </c>
      <c r="B63" s="2" t="s">
        <v>59</v>
      </c>
      <c r="C63" s="4">
        <v>510</v>
      </c>
      <c r="D63" s="3" t="s">
        <v>130</v>
      </c>
    </row>
    <row r="64" spans="1:4" ht="20.100000000000001" customHeight="1" x14ac:dyDescent="0.25">
      <c r="A64" s="3" t="s">
        <v>131</v>
      </c>
      <c r="B64" s="2" t="s">
        <v>59</v>
      </c>
      <c r="C64" s="4">
        <v>440</v>
      </c>
      <c r="D64" s="3" t="s">
        <v>130</v>
      </c>
    </row>
    <row r="65" spans="1:4" ht="20.100000000000001" customHeight="1" x14ac:dyDescent="0.25">
      <c r="A65" s="3" t="s">
        <v>132</v>
      </c>
      <c r="B65" s="2" t="s">
        <v>59</v>
      </c>
      <c r="C65" s="4">
        <v>403</v>
      </c>
      <c r="D65" s="3" t="s">
        <v>130</v>
      </c>
    </row>
    <row r="66" spans="1:4" ht="20.100000000000001" customHeight="1" x14ac:dyDescent="0.25">
      <c r="A66" s="3" t="s">
        <v>133</v>
      </c>
      <c r="B66" s="2" t="s">
        <v>59</v>
      </c>
      <c r="C66" s="4">
        <v>395</v>
      </c>
      <c r="D66" s="3" t="s">
        <v>130</v>
      </c>
    </row>
    <row r="67" spans="1:4" ht="20.100000000000001" customHeight="1" x14ac:dyDescent="0.25">
      <c r="A67" s="3" t="s">
        <v>134</v>
      </c>
      <c r="B67" s="2" t="s">
        <v>59</v>
      </c>
      <c r="C67" s="4">
        <v>385</v>
      </c>
      <c r="D67" s="3" t="s">
        <v>130</v>
      </c>
    </row>
    <row r="68" spans="1:4" ht="20.100000000000001" customHeight="1" x14ac:dyDescent="0.25">
      <c r="A68" s="3" t="s">
        <v>135</v>
      </c>
      <c r="B68" s="2" t="s">
        <v>59</v>
      </c>
      <c r="C68" s="4">
        <v>372</v>
      </c>
      <c r="D68" s="3" t="s">
        <v>130</v>
      </c>
    </row>
    <row r="69" spans="1:4" ht="20.100000000000001" customHeight="1" x14ac:dyDescent="0.25">
      <c r="A69" s="3" t="s">
        <v>136</v>
      </c>
      <c r="B69" s="2" t="s">
        <v>59</v>
      </c>
      <c r="C69" s="4">
        <v>339</v>
      </c>
      <c r="D69" s="3" t="s">
        <v>130</v>
      </c>
    </row>
    <row r="70" spans="1:4" ht="20.100000000000001" customHeight="1" x14ac:dyDescent="0.25">
      <c r="A70" s="3" t="s">
        <v>137</v>
      </c>
      <c r="B70" s="2" t="s">
        <v>59</v>
      </c>
      <c r="C70" s="4">
        <v>331</v>
      </c>
      <c r="D70" s="3" t="s">
        <v>130</v>
      </c>
    </row>
    <row r="71" spans="1:4" ht="20.100000000000001" customHeight="1" x14ac:dyDescent="0.25">
      <c r="A71" s="3" t="s">
        <v>138</v>
      </c>
      <c r="B71" s="2" t="s">
        <v>59</v>
      </c>
      <c r="C71" s="4">
        <v>326</v>
      </c>
      <c r="D71" s="3" t="s">
        <v>130</v>
      </c>
    </row>
    <row r="72" spans="1:4" ht="20.100000000000001" customHeight="1" x14ac:dyDescent="0.25">
      <c r="A72" s="3" t="s">
        <v>139</v>
      </c>
      <c r="B72" s="2" t="s">
        <v>59</v>
      </c>
      <c r="C72" s="4">
        <v>320</v>
      </c>
      <c r="D72" s="3" t="s">
        <v>130</v>
      </c>
    </row>
    <row r="73" spans="1:4" ht="20.100000000000001" customHeight="1" x14ac:dyDescent="0.25">
      <c r="A73" s="3" t="s">
        <v>140</v>
      </c>
      <c r="B73" s="2" t="s">
        <v>59</v>
      </c>
      <c r="C73" s="4">
        <v>266</v>
      </c>
      <c r="D73" s="3" t="s">
        <v>141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國際交流費用支出補助預估表</vt:lpstr>
      <vt:lpstr>日支數額對照表</vt:lpstr>
      <vt:lpstr>國際交流費用支出補助預估表!Print_Area</vt:lpstr>
      <vt:lpstr>國際交流費用支出補助預估表!Print_Titles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2026-10-08T07:30:44Z</cp:lastPrinted>
  <dcterms:created xsi:type="dcterms:W3CDTF">2026-10-08T02:17:33Z</dcterms:created>
  <dcterms:modified xsi:type="dcterms:W3CDTF">2026-10-08T07:30:49Z</dcterms:modified>
</cp:coreProperties>
</file>